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<sst xmlns="http://schemas.openxmlformats.org/spreadsheetml/2006/main" count="280" uniqueCount="211">
  <si>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</si>
  <si>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</si>
  <si>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</si>
  <si>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</si>
  <si>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</si>
  <si>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</si>
  <si>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</si>
  <si>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</si>
  <si>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</si>
  <si>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</si>
  <si>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</si>
  <si>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</si>
  <si>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</si>
  <si>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</si>
  <si>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</si>
  <si>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</si>
  <si>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</si>
  <si>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</si>
  <si>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</si>
  <si>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</si>
  <si>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</si>
  <si>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</si>
  <si>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</si>
  <si>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</si>
  <si>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</si>
  <si>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</si>
  <si>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</si>
  <si>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</si>
  <si>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</si>
  <si>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</si>
  <si>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</si>
  <si>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</si>
  <si>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</si>
  <si>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</si>
  <si>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</si>
  <si>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</si>
  <si>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</si>
  <si>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</si>
  <si>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</si>
  <si>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</si>
  <si>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</si>
  <si>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</si>
  <si>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</si>
  <si>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</si>
  <si>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</si>
  <si>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</si>
  <si>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</si>
  <si>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</si>
  <si>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</si>
  <si>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</si>
  <si>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</si>
  <si>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</si>
  <si>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</si>
  <si>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</si>
  <si>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</si>
  <si>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</si>
  <si>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</si>
  <si>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</si>
  <si>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</si>
  <si>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</si>
  <si>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</si>
  <si>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</si>
  <si>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</si>
  <si>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</si>
  <si>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</si>
  <si>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</si>
  <si>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</si>
  <si>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</si>
  <si>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</si>
  <si>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</si>
  <si>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</si>
  <si>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</si>
  <si>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</si>
  <si>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</si>
  <si>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</si>
  <si>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</si>
  <si>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</si>
  <si>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</si>
  <si>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</si>
  <si>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</si>
  <si>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</si>
  <si>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</si>
  <si>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</si>
  <si>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</si>
  <si>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</si>
  <si>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</si>
  <si>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</si>
  <si>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</si>
  <si>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</si>
  <si>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</si>
  <si>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</si>
  <si>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</si>
  <si>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</si>
  <si>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</si>
  <si>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</si>
  <si>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</si>
  <si>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</si>
  <si>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</si>
  <si>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</si>
  <si>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</si>
  <si>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</si>
  <si>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</si>
  <si>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</si>
  <si>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</si>
  <si>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</si>
  <si>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</si>
  <si>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</si>
  <si>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</si>
  <si>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</si>
  <si>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</si>
  <si>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</si>
  <si>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</si>
  <si>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</si>
  <si>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</si>
  <si>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</si>
  <si>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</si>
  <si>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</si>
  <si>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</si>
  <si>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</si>
  <si>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</si>
  <si>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</si>
  <si>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</si>
  <si>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</si>
  <si>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</si>
  <si>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</si>
  <si>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</si>
  <si>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</si>
  <si>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</si>
  <si>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</si>
  <si>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</si>
  <si>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</si>
  <si>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</si>
  <si>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</si>
  <si>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</si>
  <si>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</si>
  <si>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</si>
  <si>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</si>
  <si>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</si>
  <si>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</si>
  <si>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</si>
  <si>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</si>
  <si>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</si>
  <si>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</si>
  <si>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</si>
  <si>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</si>
  <si>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</si>
  <si>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</si>
  <si>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</si>
  <si>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</si>
  <si>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</si>
  <si>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</si>
  <si>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</si>
  <si>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</si>
  <si>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</si>
  <si>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</si>
  <si>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</si>
  <si>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</si>
  <si>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</si>
  <si>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</si>
  <si>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</si>
  <si>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</si>
  <si>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</si>
  <si>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</si>
  <si>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</si>
  <si>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</si>
  <si>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</si>
  <si>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</si>
  <si>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</si>
  <si>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</si>
  <si>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</si>
  <si>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</si>
  <si>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</si>
  <si>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</si>
  <si>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</si>
  <si>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</si>
  <si>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</si>
  <si>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</si>
  <si>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</si>
  <si>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</si>
  <si>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</si>
  <si>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</si>
  <si>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</si>
  <si>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</si>
  <si>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</si>
  <si>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</si>
  <si>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</si>
  <si>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</si>
  <si>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</si>
  <si>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</si>
  <si>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</si>
  <si>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</si>
  <si>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</si>
  <si>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</si>
  <si>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</si>
  <si>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</si>
  <si>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</si>
  <si>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</si>
  <si>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</si>
  <si>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</si>
  <si>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</si>
  <si>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</si>
  <si>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</si>
  <si>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Шацький районний суд Волинської області</t>
  </si>
  <si>
    <t>44000.смт. Шацьк.вул. 50 років Перемоги 6Б</t>
  </si>
  <si>
    <t>Доручення судів України / іноземних судів</t>
  </si>
  <si>
    <t xml:space="preserve">Розглянуто справ судом присяжних </t>
  </si>
  <si>
    <t>Н.В.Сушик</t>
  </si>
  <si>
    <t>О.Є. Устенко</t>
  </si>
  <si>
    <t>(03355)20338</t>
  </si>
  <si>
    <t>inbox@sha.vl.court.gov.ua</t>
  </si>
  <si>
    <t>3 липня 2020 року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</si>
</sst>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₽_-;\-* #,##0\ _₽_-;_-* &quot;-&quot;\ _₽_-;_-@_-"/>
    <numFmt numFmtId="170" formatCode="_-* #,##0.00\ &quot;₴&quot;_-;\-* #,##0.00\ &quot;₴&quot;_-;_-* &quot;-&quot;??\ &quot;₴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dd/mm/yy"/>
    <numFmt numFmtId="203" formatCode="dd\.mmmm\.yy"/>
    <numFmt numFmtId="204" formatCode="0.0%"/>
    <numFmt numFmtId="205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05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&amp;LA1688566&amp;C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104</v>
      </c>
      <c r="F6" s="90">
        <v>60</v>
      </c>
      <c r="G6" s="90"/>
      <c r="H6" s="90">
        <v>46</v>
      </c>
      <c r="I6" s="90" t="s">
        <v>172</v>
      </c>
      <c r="J6" s="90">
        <v>58</v>
      </c>
      <c r="K6" s="91">
        <v>18</v>
      </c>
      <c r="L6" s="101">
        <f>E6-F6</f>
        <v>44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158</v>
      </c>
      <c r="F7" s="90">
        <v>155</v>
      </c>
      <c r="G7" s="90"/>
      <c r="H7" s="90">
        <v>145</v>
      </c>
      <c r="I7" s="90">
        <v>138</v>
      </c>
      <c r="J7" s="90">
        <v>13</v>
      </c>
      <c r="K7" s="91"/>
      <c r="L7" s="101">
        <f>E7-F7</f>
        <v>3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13</v>
      </c>
      <c r="F9" s="90">
        <v>12</v>
      </c>
      <c r="G9" s="90"/>
      <c r="H9" s="90">
        <v>9</v>
      </c>
      <c r="I9" s="90">
        <v>7</v>
      </c>
      <c r="J9" s="90">
        <v>4</v>
      </c>
      <c r="K9" s="91"/>
      <c r="L9" s="101">
        <f>E9-F9</f>
        <v>1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10</v>
      </c>
      <c r="F12" s="90">
        <v>10</v>
      </c>
      <c r="G12" s="90"/>
      <c r="H12" s="90">
        <v>10</v>
      </c>
      <c r="I12" s="90">
        <v>8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285</v>
      </c>
      <c r="F15" s="104">
        <f>SUM(F6:F14)</f>
        <v>237</v>
      </c>
      <c r="G15" s="104">
        <f>SUM(G6:G14)</f>
        <v>0</v>
      </c>
      <c r="H15" s="104">
        <f>SUM(H6:H14)</f>
        <v>210</v>
      </c>
      <c r="I15" s="104">
        <f>SUM(I6:I14)</f>
        <v>153</v>
      </c>
      <c r="J15" s="104">
        <f>SUM(J6:J14)</f>
        <v>75</v>
      </c>
      <c r="K15" s="104">
        <f>SUM(K6:K14)</f>
        <v>18</v>
      </c>
      <c r="L15" s="101">
        <f>E15-F15</f>
        <v>48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4</v>
      </c>
      <c r="F16" s="92">
        <v>4</v>
      </c>
      <c r="G16" s="92"/>
      <c r="H16" s="92">
        <v>2</v>
      </c>
      <c r="I16" s="92">
        <v>1</v>
      </c>
      <c r="J16" s="92">
        <v>2</v>
      </c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</v>
      </c>
      <c r="F17" s="92">
        <v>1</v>
      </c>
      <c r="G17" s="92"/>
      <c r="H17" s="92"/>
      <c r="I17" s="92"/>
      <c r="J17" s="92">
        <v>1</v>
      </c>
      <c r="K17" s="91"/>
      <c r="L17" s="101">
        <f>E17-F17</f>
        <v>0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1</v>
      </c>
      <c r="F19" s="91">
        <v>1</v>
      </c>
      <c r="G19" s="91"/>
      <c r="H19" s="91">
        <v>1</v>
      </c>
      <c r="I19" s="91">
        <v>1</v>
      </c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5</v>
      </c>
      <c r="F24" s="91">
        <v>5</v>
      </c>
      <c r="G24" s="91"/>
      <c r="H24" s="91">
        <v>2</v>
      </c>
      <c r="I24" s="91">
        <v>1</v>
      </c>
      <c r="J24" s="91">
        <v>3</v>
      </c>
      <c r="K24" s="91"/>
      <c r="L24" s="101">
        <f>E24-F24</f>
        <v>0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/>
      <c r="F25" s="91"/>
      <c r="G25" s="91"/>
      <c r="H25" s="91"/>
      <c r="I25" s="91"/>
      <c r="J25" s="91"/>
      <c r="K25" s="91"/>
      <c r="L25" s="101">
        <f>E25-F25</f>
        <v>0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54</v>
      </c>
      <c r="F27" s="91">
        <v>51</v>
      </c>
      <c r="G27" s="91"/>
      <c r="H27" s="91">
        <v>47</v>
      </c>
      <c r="I27" s="91">
        <v>43</v>
      </c>
      <c r="J27" s="91">
        <v>7</v>
      </c>
      <c r="K27" s="91"/>
      <c r="L27" s="101">
        <f>E27-F27</f>
        <v>3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78</v>
      </c>
      <c r="F28" s="91">
        <v>45</v>
      </c>
      <c r="G28" s="91">
        <v>1</v>
      </c>
      <c r="H28" s="91">
        <v>44</v>
      </c>
      <c r="I28" s="91">
        <v>35</v>
      </c>
      <c r="J28" s="91">
        <v>34</v>
      </c>
      <c r="K28" s="91">
        <v>1</v>
      </c>
      <c r="L28" s="101">
        <f>E28-F28</f>
        <v>33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9</v>
      </c>
      <c r="F29" s="91">
        <v>9</v>
      </c>
      <c r="G29" s="91"/>
      <c r="H29" s="91">
        <v>8</v>
      </c>
      <c r="I29" s="91">
        <v>8</v>
      </c>
      <c r="J29" s="91">
        <v>1</v>
      </c>
      <c r="K29" s="91"/>
      <c r="L29" s="101">
        <f>E29-F29</f>
        <v>0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8</v>
      </c>
      <c r="F30" s="91">
        <v>8</v>
      </c>
      <c r="G30" s="91"/>
      <c r="H30" s="91">
        <v>4</v>
      </c>
      <c r="I30" s="91">
        <v>4</v>
      </c>
      <c r="J30" s="91">
        <v>4</v>
      </c>
      <c r="K30" s="91"/>
      <c r="L30" s="101">
        <f>E30-F30</f>
        <v>0</v>
      </c>
    </row>
    <row r="31" spans="1:12" ht="15.75" customHeight="1">
      <c r="A31" s="167"/>
      <c r="B31" s="164" t="s">
        <v>34</v>
      </c>
      <c r="C31" s="165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3</v>
      </c>
      <c r="F36" s="91">
        <v>3</v>
      </c>
      <c r="G36" s="91"/>
      <c r="H36" s="91">
        <v>2</v>
      </c>
      <c r="I36" s="91"/>
      <c r="J36" s="91">
        <v>1</v>
      </c>
      <c r="K36" s="91"/>
      <c r="L36" s="101">
        <f>E36-F36</f>
        <v>0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1</v>
      </c>
      <c r="F37" s="91"/>
      <c r="G37" s="91"/>
      <c r="H37" s="91">
        <v>1</v>
      </c>
      <c r="I37" s="91">
        <v>1</v>
      </c>
      <c r="J37" s="91"/>
      <c r="K37" s="91"/>
      <c r="L37" s="101">
        <f>E37-F37</f>
        <v>1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5</v>
      </c>
      <c r="F38" s="91">
        <v>3</v>
      </c>
      <c r="G38" s="91"/>
      <c r="H38" s="91">
        <v>5</v>
      </c>
      <c r="I38" s="91">
        <v>4</v>
      </c>
      <c r="J38" s="91"/>
      <c r="K38" s="91"/>
      <c r="L38" s="101">
        <f>E38-F38</f>
        <v>2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107</v>
      </c>
      <c r="F40" s="91">
        <v>70</v>
      </c>
      <c r="G40" s="91">
        <v>1</v>
      </c>
      <c r="H40" s="91">
        <v>60</v>
      </c>
      <c r="I40" s="91">
        <v>44</v>
      </c>
      <c r="J40" s="91">
        <v>47</v>
      </c>
      <c r="K40" s="91">
        <v>1</v>
      </c>
      <c r="L40" s="101">
        <f>E40-F40</f>
        <v>37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268</v>
      </c>
      <c r="F41" s="91">
        <v>258</v>
      </c>
      <c r="G41" s="91"/>
      <c r="H41" s="91">
        <v>215</v>
      </c>
      <c r="I41" s="91" t="s">
        <v>172</v>
      </c>
      <c r="J41" s="91">
        <v>53</v>
      </c>
      <c r="K41" s="91"/>
      <c r="L41" s="101">
        <f>E41-F41</f>
        <v>10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3</v>
      </c>
      <c r="F42" s="91">
        <v>2</v>
      </c>
      <c r="G42" s="91"/>
      <c r="H42" s="91">
        <v>3</v>
      </c>
      <c r="I42" s="91" t="s">
        <v>172</v>
      </c>
      <c r="J42" s="91"/>
      <c r="K42" s="91"/>
      <c r="L42" s="101">
        <f>E42-F42</f>
        <v>1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2</v>
      </c>
      <c r="F43" s="91"/>
      <c r="G43" s="91"/>
      <c r="H43" s="91">
        <v>2</v>
      </c>
      <c r="I43" s="91">
        <v>2</v>
      </c>
      <c r="J43" s="91"/>
      <c r="K43" s="91"/>
      <c r="L43" s="101">
        <f>E43-F43</f>
        <v>2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270</v>
      </c>
      <c r="F45" s="91">
        <f aca="true" t="shared" si="0" ref="F45:K45">F41+F43+F44</f>
        <v>258</v>
      </c>
      <c r="G45" s="91">
        <f t="shared" si="0"/>
        <v>0</v>
      </c>
      <c r="H45" s="91">
        <f t="shared" si="0"/>
        <v>217</v>
      </c>
      <c r="I45" s="91">
        <f>I43+I44</f>
        <v>2</v>
      </c>
      <c r="J45" s="91">
        <f t="shared" si="0"/>
        <v>53</v>
      </c>
      <c r="K45" s="91">
        <f t="shared" si="0"/>
        <v>0</v>
      </c>
      <c r="L45" s="101">
        <f>E45-F45</f>
        <v>12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667</v>
      </c>
      <c r="F46" s="91">
        <f aca="true" t="shared" si="1" ref="F46:K46">F15+F24+F40+F45</f>
        <v>570</v>
      </c>
      <c r="G46" s="91">
        <f t="shared" si="1"/>
        <v>1</v>
      </c>
      <c r="H46" s="91">
        <f t="shared" si="1"/>
        <v>489</v>
      </c>
      <c r="I46" s="91">
        <f t="shared" si="1"/>
        <v>200</v>
      </c>
      <c r="J46" s="91">
        <f t="shared" si="1"/>
        <v>178</v>
      </c>
      <c r="K46" s="91">
        <f t="shared" si="1"/>
        <v>19</v>
      </c>
      <c r="L46" s="101">
        <f>E46-F46</f>
        <v>97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&amp;LA1688566&amp;CФорма № 1-мзс, Підрозділ: Шацький районний суд Волинської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1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1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57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2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1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10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14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4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7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8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8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7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2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/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15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9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189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8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2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23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2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2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4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1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1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&amp;LA1688566&amp;CФорма № 1-мзс, Підрозділ: Шацький районний суд Волинської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46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19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8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27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3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4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184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22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1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/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5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/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4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7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79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28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1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4163984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3135055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/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1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13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1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3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195</v>
      </c>
      <c r="F55" s="96">
        <v>15</v>
      </c>
      <c r="G55" s="96"/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2</v>
      </c>
      <c r="F56" s="96"/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39</v>
      </c>
      <c r="F57" s="96">
        <v>21</v>
      </c>
      <c r="G57" s="96"/>
      <c r="H57" s="96"/>
      <c r="I57" s="96"/>
    </row>
    <row r="58" spans="1:9" ht="13.5" customHeight="1">
      <c r="A58" s="203" t="s">
        <v>111</v>
      </c>
      <c r="B58" s="203"/>
      <c r="C58" s="203"/>
      <c r="D58" s="203"/>
      <c r="E58" s="96">
        <v>214</v>
      </c>
      <c r="F58" s="96">
        <v>3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138</v>
      </c>
      <c r="G62" s="118">
        <v>2002311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23</v>
      </c>
      <c r="G63" s="119">
        <v>1984047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115</v>
      </c>
      <c r="G64" s="119">
        <v>18264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49</v>
      </c>
      <c r="G65" s="120">
        <v>26010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&amp;LA1688566&amp;CФорма № 1-мзс, Підрозділ: Шацький районний суд Волинської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10.674157303370787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24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2.127659574468085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85.78947368421052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163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222.33333333333334</v>
      </c>
    </row>
    <row r="11" spans="1:4" ht="16.5" customHeight="1">
      <c r="A11" s="226" t="s">
        <v>63</v>
      </c>
      <c r="B11" s="228"/>
      <c r="C11" s="14">
        <v>9</v>
      </c>
      <c r="D11" s="94">
        <v>24</v>
      </c>
    </row>
    <row r="12" spans="1:4" ht="16.5" customHeight="1">
      <c r="A12" s="318" t="s">
        <v>106</v>
      </c>
      <c r="B12" s="318"/>
      <c r="C12" s="14">
        <v>10</v>
      </c>
      <c r="D12" s="94">
        <v>18</v>
      </c>
    </row>
    <row r="13" spans="1:4" ht="16.5" customHeight="1">
      <c r="A13" s="318" t="s">
        <v>31</v>
      </c>
      <c r="B13" s="318"/>
      <c r="C13" s="14">
        <v>11</v>
      </c>
      <c r="D13" s="94">
        <v>8</v>
      </c>
    </row>
    <row r="14" spans="1:4" ht="16.5" customHeight="1">
      <c r="A14" s="318" t="s">
        <v>107</v>
      </c>
      <c r="B14" s="318"/>
      <c r="C14" s="14">
        <v>12</v>
      </c>
      <c r="D14" s="94">
        <v>74</v>
      </c>
    </row>
    <row r="15" spans="1:4" ht="16.5" customHeight="1">
      <c r="A15" s="318" t="s">
        <v>111</v>
      </c>
      <c r="B15" s="318"/>
      <c r="C15" s="14">
        <v>13</v>
      </c>
      <c r="D15" s="94">
        <v>17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208</v>
      </c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&amp;LA1688566&amp;CФорма № 1-мзс, Підрозділ: Шацький районний суд Волинської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semen</cp:lastModifiedBy>
  <cp:lastPrinted>2018-03-28T07:45:37Z</cp:lastPrinted>
  <dcterms:created xsi:type="dcterms:W3CDTF">2004-04-20T14:33:35Z</dcterms:created>
  <dcterms:modified xsi:type="dcterms:W3CDTF">2020-07-13T07:24:48Z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1-мзс_00170_2.2020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A1688566</vt:lpwstr>
  </property>
  <property fmtid="{D5CDD505-2E9C-101B-9397-08002B2CF9AE}" pid="9" name="Підрозділ">
    <vt:lpwstr>Шацький районний 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