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\"/>
    </mc:Choice>
  </mc:AlternateContent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J46" i="15"/>
  <c r="D3" i="22"/>
  <c r="H46" i="15"/>
  <c r="D9" i="22"/>
  <c r="K45" i="15"/>
  <c r="K46" i="15"/>
  <c r="J45" i="15"/>
  <c r="I45" i="15"/>
  <c r="I46" i="15"/>
  <c r="H45" i="15"/>
  <c r="G45" i="15"/>
  <c r="G46" i="15"/>
  <c r="F45" i="15"/>
  <c r="L45" i="15"/>
  <c r="E45" i="15"/>
  <c r="F46" i="15"/>
  <c r="D8" i="22"/>
  <c r="E46" i="15"/>
  <c r="D10" i="22"/>
  <c r="L46" i="15"/>
  <c r="D7" i="22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<sst xmlns="http://schemas.openxmlformats.org/spreadsheetml/2006/main" count="295" uniqueCount="221">
  <si>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</si>
  <si>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</si>
  <si>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</si>
  <si>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</si>
  <si>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</si>
  <si>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</si>
  <si>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</si>
  <si>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</si>
  <si>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</si>
  <si>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</si>
  <si>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</si>
  <si>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</si>
  <si>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</si>
  <si>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</si>
  <si>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</si>
  <si>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</si>
  <si>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</si>
  <si>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</si>
  <si>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</si>
  <si>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</si>
  <si>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</si>
  <si>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</si>
  <si>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</si>
  <si>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</si>
  <si>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</si>
  <si>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</si>
  <si>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</si>
  <si>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</si>
  <si>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</si>
  <si>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</si>
  <si>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</si>
  <si>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</si>
  <si>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</si>
  <si>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</si>
  <si>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</si>
  <si>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</si>
  <si>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</si>
  <si>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</si>
  <si>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</si>
  <si>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</si>
  <si>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</si>
  <si>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</si>
  <si>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</si>
  <si>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</si>
  <si>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</si>
  <si>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</si>
  <si>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</si>
  <si>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</si>
  <si>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</si>
  <si>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</si>
  <si>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</si>
  <si>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</si>
  <si>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</si>
  <si>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</si>
  <si>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</si>
  <si>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</si>
  <si>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</si>
  <si>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</si>
  <si>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</si>
  <si>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</si>
  <si>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</si>
  <si>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</si>
  <si>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</si>
  <si>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</si>
  <si>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</si>
  <si>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</si>
  <si>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</si>
  <si>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</si>
  <si>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</si>
  <si>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</si>
  <si>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</si>
  <si>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</si>
  <si>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</si>
  <si>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</si>
  <si>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</si>
  <si>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</si>
  <si>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</si>
  <si>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</si>
  <si>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</si>
  <si>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</si>
  <si>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</si>
  <si>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</si>
  <si>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</si>
  <si>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</si>
  <si>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</si>
  <si>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</si>
  <si>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</si>
  <si>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</si>
  <si>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</si>
  <si>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</si>
  <si>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</si>
  <si>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</si>
  <si>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</si>
  <si>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</si>
  <si>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</si>
  <si>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</si>
  <si>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</si>
  <si>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</si>
  <si>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</si>
  <si>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</si>
  <si>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</si>
  <si>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</si>
  <si>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</si>
  <si>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</si>
  <si>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</si>
  <si>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</si>
  <si>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</si>
  <si>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</si>
  <si>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</si>
  <si>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</si>
  <si>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</si>
  <si>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</si>
  <si>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</si>
  <si>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</si>
  <si>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</si>
  <si>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</si>
  <si>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</si>
  <si>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</si>
  <si>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</si>
  <si>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</si>
  <si>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</si>
  <si>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</si>
  <si>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</si>
  <si>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</si>
  <si>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</si>
  <si>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</si>
  <si>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</si>
  <si>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</si>
  <si>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</si>
  <si>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</si>
  <si>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</si>
  <si>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</si>
  <si>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</si>
  <si>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</si>
  <si>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</si>
  <si>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</si>
  <si>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</si>
  <si>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</si>
  <si>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</si>
  <si>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</si>
  <si>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</si>
  <si>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</si>
  <si>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</si>
  <si>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</si>
  <si>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</si>
  <si>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</si>
  <si>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</si>
  <si>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</si>
  <si>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</si>
  <si>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</si>
  <si>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</si>
  <si>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</si>
  <si>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</si>
  <si>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</si>
  <si>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</si>
  <si>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</si>
  <si>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</si>
  <si>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</si>
  <si>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</si>
  <si>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</si>
  <si>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</si>
  <si>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</si>
  <si>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</si>
  <si>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</si>
  <si>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</si>
  <si>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</si>
  <si>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</si>
  <si>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</si>
  <si>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</si>
  <si>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</si>
  <si>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</si>
  <si>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</si>
  <si>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</si>
  <si>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</si>
  <si>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</si>
  <si>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</si>
  <si>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</si>
  <si>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</si>
  <si>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</si>
  <si>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</si>
  <si>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</si>
  <si>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</si>
  <si>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</si>
  <si>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</si>
  <si>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</si>
  <si>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</si>
  <si>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</si>
  <si>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</si>
  <si>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</si>
  <si>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</si>
  <si>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</si>
  <si>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</si>
  <si>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</si>
  <si>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</si>
  <si>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</si>
  <si>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</si>
  <si>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</si>
  <si>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</si>
  <si>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</si>
  <si>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</si>
  <si>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</si>
  <si>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</si>
  <si>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</si>
  <si>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</si>
  <si>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</si>
  <si>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</si>
  <si>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</si>
  <si>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</si>
  <si>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</si>
  <si>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</si>
  <si>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</si>
  <si>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</si>
  <si>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Шацький районний суд Волинської області</t>
  </si>
  <si>
    <t>44000.смт. Шацьк.вул. 50 років Перемоги 6Б</t>
  </si>
  <si>
    <t>Доручення судів України / іноземних судів</t>
  </si>
  <si>
    <t xml:space="preserve">Розглянуто справ судом присяжних </t>
  </si>
  <si>
    <t>С.П. Матвійчук</t>
  </si>
  <si>
    <t>Р.М. Шачанін</t>
  </si>
  <si>
    <t>(03355)20991</t>
  </si>
  <si>
    <t>inbox@sha.vl.court.gov.ua</t>
  </si>
  <si>
    <t>10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</si>
</sst>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&amp;C&amp;LB39CCB87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130</v>
      </c>
      <c r="F6" s="103">
        <v>68</v>
      </c>
      <c r="G6" s="103"/>
      <c r="H6" s="103">
        <v>83</v>
      </c>
      <c r="I6" s="121" t="s">
        <v>210</v>
      </c>
      <c r="J6" s="103">
        <v>47</v>
      </c>
      <c r="K6" s="84">
        <v>21</v>
      </c>
      <c r="L6" s="91">
        <f t="shared" ref="L6:L46" si="0">E6-F6</f>
        <v>62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21</v>
      </c>
      <c r="F7" s="103">
        <v>19</v>
      </c>
      <c r="G7" s="103"/>
      <c r="H7" s="103">
        <v>21</v>
      </c>
      <c r="I7" s="103">
        <v>12</v>
      </c>
      <c r="J7" s="103"/>
      <c r="K7" s="84"/>
      <c r="L7" s="91">
        <f t="shared" si="0"/>
        <v>2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>
        <v>1</v>
      </c>
      <c r="F8" s="103">
        <v>1</v>
      </c>
      <c r="G8" s="103"/>
      <c r="H8" s="103">
        <v>1</v>
      </c>
      <c r="I8" s="103">
        <v>1</v>
      </c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21</v>
      </c>
      <c r="F9" s="103">
        <v>20</v>
      </c>
      <c r="G9" s="103">
        <v>1</v>
      </c>
      <c r="H9" s="85">
        <v>20</v>
      </c>
      <c r="I9" s="103">
        <v>15</v>
      </c>
      <c r="J9" s="103">
        <v>1</v>
      </c>
      <c r="K9" s="84"/>
      <c r="L9" s="91">
        <f t="shared" si="0"/>
        <v>1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8</v>
      </c>
      <c r="F12" s="103">
        <v>7</v>
      </c>
      <c r="G12" s="103"/>
      <c r="H12" s="103">
        <v>7</v>
      </c>
      <c r="I12" s="103">
        <v>3</v>
      </c>
      <c r="J12" s="103">
        <v>1</v>
      </c>
      <c r="K12" s="84"/>
      <c r="L12" s="91">
        <f t="shared" si="0"/>
        <v>1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8</v>
      </c>
      <c r="F14" s="106">
        <v>8</v>
      </c>
      <c r="G14" s="106"/>
      <c r="H14" s="106">
        <v>8</v>
      </c>
      <c r="I14" s="106">
        <v>8</v>
      </c>
      <c r="J14" s="106"/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189</v>
      </c>
      <c r="F16" s="84">
        <f t="shared" si="1"/>
        <v>123</v>
      </c>
      <c r="G16" s="84">
        <f t="shared" si="1"/>
        <v>1</v>
      </c>
      <c r="H16" s="84">
        <f t="shared" si="1"/>
        <v>140</v>
      </c>
      <c r="I16" s="84">
        <f t="shared" si="1"/>
        <v>39</v>
      </c>
      <c r="J16" s="84">
        <f t="shared" si="1"/>
        <v>49</v>
      </c>
      <c r="K16" s="84">
        <f t="shared" si="1"/>
        <v>21</v>
      </c>
      <c r="L16" s="91">
        <f t="shared" si="0"/>
        <v>66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8</v>
      </c>
      <c r="F17" s="84">
        <v>8</v>
      </c>
      <c r="G17" s="84"/>
      <c r="H17" s="84">
        <v>7</v>
      </c>
      <c r="I17" s="84">
        <v>6</v>
      </c>
      <c r="J17" s="84">
        <v>1</v>
      </c>
      <c r="K17" s="84"/>
      <c r="L17" s="91">
        <f t="shared" si="0"/>
        <v>0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6</v>
      </c>
      <c r="F18" s="84">
        <v>6</v>
      </c>
      <c r="G18" s="84"/>
      <c r="H18" s="84">
        <v>4</v>
      </c>
      <c r="I18" s="84">
        <v>3</v>
      </c>
      <c r="J18" s="84">
        <v>2</v>
      </c>
      <c r="K18" s="84"/>
      <c r="L18" s="91">
        <f t="shared" si="0"/>
        <v>0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1</v>
      </c>
      <c r="F20" s="84">
        <v>1</v>
      </c>
      <c r="G20" s="84"/>
      <c r="H20" s="84">
        <v>1</v>
      </c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9</v>
      </c>
      <c r="F25" s="94">
        <v>9</v>
      </c>
      <c r="G25" s="94"/>
      <c r="H25" s="94">
        <v>6</v>
      </c>
      <c r="I25" s="94">
        <v>3</v>
      </c>
      <c r="J25" s="94">
        <v>3</v>
      </c>
      <c r="K25" s="94"/>
      <c r="L25" s="91">
        <f t="shared" si="0"/>
        <v>0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2</v>
      </c>
      <c r="F26" s="84">
        <v>2</v>
      </c>
      <c r="G26" s="84"/>
      <c r="H26" s="84">
        <v>2</v>
      </c>
      <c r="I26" s="84">
        <v>2</v>
      </c>
      <c r="J26" s="84"/>
      <c r="K26" s="84"/>
      <c r="L26" s="91">
        <f t="shared" si="0"/>
        <v>0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2</v>
      </c>
      <c r="F27" s="111">
        <v>2</v>
      </c>
      <c r="G27" s="111"/>
      <c r="H27" s="111">
        <v>2</v>
      </c>
      <c r="I27" s="111">
        <v>1</v>
      </c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149</v>
      </c>
      <c r="F28" s="84">
        <v>139</v>
      </c>
      <c r="G28" s="84"/>
      <c r="H28" s="84">
        <v>148</v>
      </c>
      <c r="I28" s="84">
        <v>138</v>
      </c>
      <c r="J28" s="84">
        <v>1</v>
      </c>
      <c r="K28" s="84"/>
      <c r="L28" s="91">
        <f t="shared" si="0"/>
        <v>10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184</v>
      </c>
      <c r="F29" s="84">
        <v>138</v>
      </c>
      <c r="G29" s="84"/>
      <c r="H29" s="84">
        <v>138</v>
      </c>
      <c r="I29" s="84">
        <v>117</v>
      </c>
      <c r="J29" s="84">
        <v>46</v>
      </c>
      <c r="K29" s="84">
        <v>3</v>
      </c>
      <c r="L29" s="91">
        <f t="shared" si="0"/>
        <v>46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15</v>
      </c>
      <c r="F30" s="84">
        <v>14</v>
      </c>
      <c r="G30" s="84"/>
      <c r="H30" s="84">
        <v>15</v>
      </c>
      <c r="I30" s="84">
        <v>14</v>
      </c>
      <c r="J30" s="84"/>
      <c r="K30" s="84"/>
      <c r="L30" s="91">
        <f t="shared" si="0"/>
        <v>1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16</v>
      </c>
      <c r="F31" s="84">
        <v>14</v>
      </c>
      <c r="G31" s="84"/>
      <c r="H31" s="84">
        <v>15</v>
      </c>
      <c r="I31" s="84">
        <v>14</v>
      </c>
      <c r="J31" s="84">
        <v>1</v>
      </c>
      <c r="K31" s="84"/>
      <c r="L31" s="91">
        <f t="shared" si="0"/>
        <v>2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2</v>
      </c>
      <c r="F32" s="84">
        <v>2</v>
      </c>
      <c r="G32" s="84"/>
      <c r="H32" s="84">
        <v>1</v>
      </c>
      <c r="I32" s="84">
        <v>1</v>
      </c>
      <c r="J32" s="84">
        <v>1</v>
      </c>
      <c r="K32" s="84"/>
      <c r="L32" s="91">
        <f t="shared" si="0"/>
        <v>0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1</v>
      </c>
      <c r="F33" s="84">
        <v>1</v>
      </c>
      <c r="G33" s="84"/>
      <c r="H33" s="84">
        <v>1</v>
      </c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11</v>
      </c>
      <c r="F37" s="84">
        <v>11</v>
      </c>
      <c r="G37" s="84"/>
      <c r="H37" s="84">
        <v>10</v>
      </c>
      <c r="I37" s="84">
        <v>6</v>
      </c>
      <c r="J37" s="84">
        <v>1</v>
      </c>
      <c r="K37" s="84"/>
      <c r="L37" s="91">
        <f t="shared" si="0"/>
        <v>0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>
        <v>2</v>
      </c>
      <c r="F38" s="84">
        <v>1</v>
      </c>
      <c r="G38" s="84"/>
      <c r="H38" s="84">
        <v>2</v>
      </c>
      <c r="I38" s="84">
        <v>2</v>
      </c>
      <c r="J38" s="84"/>
      <c r="K38" s="84"/>
      <c r="L38" s="91">
        <f t="shared" si="0"/>
        <v>1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3</v>
      </c>
      <c r="F39" s="84">
        <v>3</v>
      </c>
      <c r="G39" s="84"/>
      <c r="H39" s="84">
        <v>3</v>
      </c>
      <c r="I39" s="84">
        <v>3</v>
      </c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235</v>
      </c>
      <c r="F40" s="94">
        <v>185</v>
      </c>
      <c r="G40" s="94"/>
      <c r="H40" s="94">
        <v>185</v>
      </c>
      <c r="I40" s="94">
        <v>146</v>
      </c>
      <c r="J40" s="94">
        <v>50</v>
      </c>
      <c r="K40" s="94">
        <v>3</v>
      </c>
      <c r="L40" s="91">
        <f t="shared" si="0"/>
        <v>50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542</v>
      </c>
      <c r="F41" s="84">
        <v>527</v>
      </c>
      <c r="G41" s="84"/>
      <c r="H41" s="84">
        <v>519</v>
      </c>
      <c r="I41" s="121" t="s">
        <v>210</v>
      </c>
      <c r="J41" s="84">
        <v>23</v>
      </c>
      <c r="K41" s="84"/>
      <c r="L41" s="91">
        <f t="shared" si="0"/>
        <v>15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/>
      <c r="F42" s="84"/>
      <c r="G42" s="84"/>
      <c r="H42" s="84"/>
      <c r="I42" s="121" t="s">
        <v>210</v>
      </c>
      <c r="J42" s="84"/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/>
      <c r="F43" s="84"/>
      <c r="G43" s="84"/>
      <c r="H43" s="84"/>
      <c r="I43" s="84"/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542</v>
      </c>
      <c r="F45" s="84">
        <f t="shared" ref="F45:K45" si="2">F41+F43+F44</f>
        <v>527</v>
      </c>
      <c r="G45" s="84">
        <f t="shared" si="2"/>
        <v>0</v>
      </c>
      <c r="H45" s="84">
        <f t="shared" si="2"/>
        <v>519</v>
      </c>
      <c r="I45" s="84">
        <f>I43+I44</f>
        <v>0</v>
      </c>
      <c r="J45" s="84">
        <f t="shared" si="2"/>
        <v>23</v>
      </c>
      <c r="K45" s="84">
        <f t="shared" si="2"/>
        <v>0</v>
      </c>
      <c r="L45" s="91">
        <f t="shared" si="0"/>
        <v>15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975</v>
      </c>
      <c r="F46" s="84">
        <f t="shared" si="3"/>
        <v>844</v>
      </c>
      <c r="G46" s="84">
        <f t="shared" si="3"/>
        <v>1</v>
      </c>
      <c r="H46" s="84">
        <f t="shared" si="3"/>
        <v>850</v>
      </c>
      <c r="I46" s="84">
        <f t="shared" si="3"/>
        <v>188</v>
      </c>
      <c r="J46" s="84">
        <f t="shared" si="3"/>
        <v>125</v>
      </c>
      <c r="K46" s="84">
        <f t="shared" si="3"/>
        <v>24</v>
      </c>
      <c r="L46" s="91">
        <f t="shared" si="0"/>
        <v>131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&amp;R2&amp;C&amp;R2&amp;LB39CCB87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2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2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45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/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9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11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8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13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1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1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1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52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3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2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31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16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441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30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7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12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6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>
        <v>1</v>
      </c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2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20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4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4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>
        <v>1</v>
      </c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4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3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2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&amp;R3&amp;C&amp;R3&amp;LB39CCB87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83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55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14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26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1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6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11</v>
      </c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15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107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22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1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4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4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9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3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3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33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57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54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176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59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7576023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1050590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3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5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18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16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3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3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736</v>
      </c>
      <c r="F58" s="109">
        <f>F59+F62+F63+F64</f>
        <v>94</v>
      </c>
      <c r="G58" s="109">
        <f>G59+G62+G63+G64</f>
        <v>16</v>
      </c>
      <c r="H58" s="109">
        <f>H59+H62+H63+H64</f>
        <v>4</v>
      </c>
      <c r="I58" s="109">
        <f>I59+I62+I63+I64</f>
        <v>0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99</v>
      </c>
      <c r="F59" s="94">
        <v>28</v>
      </c>
      <c r="G59" s="94">
        <v>10</v>
      </c>
      <c r="H59" s="94">
        <v>3</v>
      </c>
      <c r="I59" s="94"/>
    </row>
    <row r="60" spans="1:9" ht="13.5" customHeight="1" x14ac:dyDescent="0.2">
      <c r="A60" s="249" t="s">
        <v>203</v>
      </c>
      <c r="B60" s="250"/>
      <c r="C60" s="250"/>
      <c r="D60" s="251"/>
      <c r="E60" s="86">
        <v>48</v>
      </c>
      <c r="F60" s="86">
        <v>22</v>
      </c>
      <c r="G60" s="86">
        <v>10</v>
      </c>
      <c r="H60" s="86">
        <v>3</v>
      </c>
      <c r="I60" s="86"/>
    </row>
    <row r="61" spans="1:9" ht="13.5" customHeight="1" x14ac:dyDescent="0.2">
      <c r="A61" s="249" t="s">
        <v>204</v>
      </c>
      <c r="B61" s="250"/>
      <c r="C61" s="250"/>
      <c r="D61" s="251"/>
      <c r="E61" s="86">
        <v>21</v>
      </c>
      <c r="F61" s="86"/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6</v>
      </c>
      <c r="F62" s="84"/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130</v>
      </c>
      <c r="F63" s="84">
        <v>48</v>
      </c>
      <c r="G63" s="84">
        <v>6</v>
      </c>
      <c r="H63" s="84">
        <v>1</v>
      </c>
      <c r="I63" s="84"/>
    </row>
    <row r="64" spans="1:9" ht="13.5" customHeight="1" x14ac:dyDescent="0.2">
      <c r="A64" s="201" t="s">
        <v>108</v>
      </c>
      <c r="B64" s="201"/>
      <c r="C64" s="201"/>
      <c r="D64" s="201"/>
      <c r="E64" s="84">
        <v>501</v>
      </c>
      <c r="F64" s="84">
        <v>18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516</v>
      </c>
      <c r="G68" s="115">
        <v>3134626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99</v>
      </c>
      <c r="G69" s="117">
        <v>643980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417</v>
      </c>
      <c r="G70" s="117">
        <v>2490646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144</v>
      </c>
      <c r="G71" s="115">
        <v>83447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&amp;R4&amp;C&amp;R4&amp;LB39CCB87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19.2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42.857142857142854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6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100.71090047393365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283.33333333333331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325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49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106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159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7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33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83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22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218</v>
      </c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&amp;R5&amp;C&amp;R5&amp;LB39CCB87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2021-09-02T06:14:55Z</cp:lastPrinted>
  <dcterms:created xsi:type="dcterms:W3CDTF">2004-04-20T14:33:35Z</dcterms:created>
  <dcterms:modified xsi:type="dcterms:W3CDTF">2022-02-04T07:57:09Z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1-мзс_00170_4.2021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5F95450D</vt:lpwstr>
  </property>
  <property fmtid="{D5CDD505-2E9C-101B-9397-08002B2CF9AE}" pid="9" name="Підрозділ">
    <vt:lpwstr>Шацький районний 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